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ate1904="1"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xr:revisionPtr revIDLastSave="0" documentId="13_ncr:1_{678FBC12-4FC4-4EEB-B930-7ECF88361CFD}" xr6:coauthVersionLast="45" xr6:coauthVersionMax="45" xr10:uidLastSave="{00000000-0000-0000-0000-000000000000}"/>
  <bookViews>
    <workbookView xWindow="-120" yWindow="480" windowWidth="29040" windowHeight="15840" xr2:uid="{00000000-000D-0000-FFFF-FFFF00000000}"/>
  </bookViews>
  <sheets>
    <sheet name="Instrucciones" sheetId="1" r:id="rId1"/>
    <sheet name="Rutina" sheetId="2" r:id="rId2"/>
    <sheet name="Progresió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" i="3" l="1"/>
  <c r="I26" i="3" s="1"/>
  <c r="H11" i="3"/>
  <c r="H25" i="3" s="1"/>
  <c r="G11" i="3"/>
  <c r="G24" i="3" s="1"/>
  <c r="F11" i="3"/>
  <c r="F23" i="3" s="1"/>
  <c r="E11" i="3"/>
  <c r="E26" i="3" s="1"/>
  <c r="D11" i="3"/>
  <c r="D25" i="3" s="1"/>
  <c r="C11" i="3"/>
  <c r="C24" i="3" s="1"/>
  <c r="I10" i="3"/>
  <c r="I19" i="3" s="1"/>
  <c r="H10" i="3"/>
  <c r="H17" i="3" s="1"/>
  <c r="G10" i="3"/>
  <c r="G17" i="3" s="1"/>
  <c r="F10" i="3"/>
  <c r="F19" i="3" s="1"/>
  <c r="E10" i="3"/>
  <c r="E19" i="3" s="1"/>
  <c r="D10" i="3"/>
  <c r="D17" i="3" s="1"/>
  <c r="C10" i="3"/>
  <c r="C17" i="3" s="1"/>
  <c r="C15" i="3" l="1"/>
  <c r="G15" i="3"/>
  <c r="D16" i="3"/>
  <c r="H16" i="3"/>
  <c r="E17" i="3"/>
  <c r="I17" i="3"/>
  <c r="F18" i="3"/>
  <c r="C19" i="3"/>
  <c r="G19" i="3"/>
  <c r="D20" i="3"/>
  <c r="H20" i="3"/>
  <c r="E21" i="3"/>
  <c r="I21" i="3"/>
  <c r="F22" i="3"/>
  <c r="C23" i="3"/>
  <c r="G23" i="3"/>
  <c r="D24" i="3"/>
  <c r="H24" i="3"/>
  <c r="E25" i="3"/>
  <c r="I25" i="3"/>
  <c r="F26" i="3"/>
  <c r="D15" i="3"/>
  <c r="H15" i="3"/>
  <c r="E16" i="3"/>
  <c r="I16" i="3"/>
  <c r="F17" i="3"/>
  <c r="C18" i="3"/>
  <c r="G18" i="3"/>
  <c r="D19" i="3"/>
  <c r="H19" i="3"/>
  <c r="E20" i="3"/>
  <c r="I20" i="3"/>
  <c r="F21" i="3"/>
  <c r="C22" i="3"/>
  <c r="G22" i="3"/>
  <c r="D23" i="3"/>
  <c r="H23" i="3"/>
  <c r="E24" i="3"/>
  <c r="I24" i="3"/>
  <c r="F25" i="3"/>
  <c r="C26" i="3"/>
  <c r="G26" i="3"/>
  <c r="E15" i="3"/>
  <c r="I15" i="3"/>
  <c r="F16" i="3"/>
  <c r="D18" i="3"/>
  <c r="H18" i="3"/>
  <c r="F20" i="3"/>
  <c r="C21" i="3"/>
  <c r="G21" i="3"/>
  <c r="D22" i="3"/>
  <c r="H22" i="3"/>
  <c r="E23" i="3"/>
  <c r="I23" i="3"/>
  <c r="F24" i="3"/>
  <c r="C25" i="3"/>
  <c r="G25" i="3"/>
  <c r="D26" i="3"/>
  <c r="H26" i="3"/>
  <c r="F15" i="3"/>
  <c r="C16" i="3"/>
  <c r="G16" i="3"/>
  <c r="E18" i="3"/>
  <c r="I18" i="3"/>
  <c r="C20" i="3"/>
  <c r="G20" i="3"/>
  <c r="D21" i="3"/>
  <c r="H21" i="3"/>
  <c r="E22" i="3"/>
  <c r="I22" i="3"/>
</calcChain>
</file>

<file path=xl/sharedStrings.xml><?xml version="1.0" encoding="utf-8"?>
<sst xmlns="http://schemas.openxmlformats.org/spreadsheetml/2006/main" count="80" uniqueCount="80">
  <si>
    <t>PHAT</t>
  </si>
  <si>
    <t>INSTRUCCIONES:</t>
  </si>
  <si>
    <t>1. Modifica solo las celdas naranjas introduciendo tus 1RM</t>
  </si>
  <si>
    <t>2. Los ejercicios a realizar en los levantamientos de potencia del</t>
  </si>
  <si>
    <t>día de hipertrofia irán en función del ejercicio realizado el dia de fuerza</t>
  </si>
  <si>
    <t>3. La progresión será semanal, con una duración de 6 semanas.</t>
  </si>
  <si>
    <t>Día 1: Torso Pesado</t>
  </si>
  <si>
    <t>Día 2: Pierna Pesado</t>
  </si>
  <si>
    <t>A. Press Banca *Progresión*</t>
  </si>
  <si>
    <t>A. Sentadilla *Progresión*</t>
  </si>
  <si>
    <t>B. Domindas *Progresión*</t>
  </si>
  <si>
    <t>B. Peso Muerto *Progresión*</t>
  </si>
  <si>
    <t>C. Pess Militar *Progresión*</t>
  </si>
  <si>
    <t>C. Sentadilla Hack 2x6-10</t>
  </si>
  <si>
    <t>D. Remo c/b *Progresión*</t>
  </si>
  <si>
    <t>D. Extensión de cuadriceps 2x6-10</t>
  </si>
  <si>
    <t>E. Dips *Progresión*</t>
  </si>
  <si>
    <t>E. Curl Femoral 2x6-10</t>
  </si>
  <si>
    <t>F. Rack chins 2x6-10</t>
  </si>
  <si>
    <t>F. Elevacion de talones piernas rectas 3x6-10</t>
  </si>
  <si>
    <t>G. Curl con barra z 3x6-10</t>
  </si>
  <si>
    <t>G. Elevación de talones piernas flexionadas 2x6-10</t>
  </si>
  <si>
    <t>H. Press frances 3x6-10</t>
  </si>
  <si>
    <t>Día 3: Espalda-Hombros hipertrofia</t>
  </si>
  <si>
    <t>Día 4: Piernas Hipertrofia</t>
  </si>
  <si>
    <t>Día 5: Pecho-Brazos hipertrofia</t>
  </si>
  <si>
    <t>A. Torso explosivo *Progresión*</t>
  </si>
  <si>
    <t>A. Sentadilla explosiva *Progresión*</t>
  </si>
  <si>
    <t>A. Press Banca explosivo *Progresión*</t>
  </si>
  <si>
    <t>B. Rack chins 3x8-12</t>
  </si>
  <si>
    <t>B. Sentadilla Hack 3x8-12</t>
  </si>
  <si>
    <t>B. Press Banca inclinado 3x8-12</t>
  </si>
  <si>
    <t>C. Remo en polea 3x8-12</t>
  </si>
  <si>
    <t>C. Prensa 2x12-15</t>
  </si>
  <si>
    <t>C. Press Pecho en maquina 3x12-15</t>
  </si>
  <si>
    <t>D. Remo c/m 2x12-15</t>
  </si>
  <si>
    <t>D. Extensión de cuadriceps 3x15-20</t>
  </si>
  <si>
    <t>D. Aperturas en polea 2x15-20</t>
  </si>
  <si>
    <t>E. Jalón al pecho 2x15-20</t>
  </si>
  <si>
    <t>E. Peso Muerto Rumano 3x8-12</t>
  </si>
  <si>
    <t>E. Curl con barra 3x8-12</t>
  </si>
  <si>
    <t>F. Press sentado c/m 3x8-12</t>
  </si>
  <si>
    <t>F. Curl femoral tumbado 2x12-15</t>
  </si>
  <si>
    <t>F. Curl con mancuernas 2x12-15</t>
  </si>
  <si>
    <t>G. Remo al mentón: 2x12-15</t>
  </si>
  <si>
    <t>G. Curl femoral sentado 2x15-20</t>
  </si>
  <si>
    <t>G. Curl araña en banco inclinado 2x15-20</t>
  </si>
  <si>
    <t>H. Eleaciones laterales c/m 3x12-20</t>
  </si>
  <si>
    <t>H. Gemelos burro 4x10-15</t>
  </si>
  <si>
    <t>H. Press Francés de pie 3x8-12</t>
  </si>
  <si>
    <t>G. Elevación de talones piernas flexionadas 3x15-20</t>
  </si>
  <si>
    <t>I. Extensión de triceps en polea 2x12-15</t>
  </si>
  <si>
    <t>J. Patada trasera en polea 2x15-20</t>
  </si>
  <si>
    <t>ACLARACIONES:</t>
  </si>
  <si>
    <t>Los días de fuerza sigue la progresión establecida en todos los ejercicios</t>
  </si>
  <si>
    <t>El día de espalda-hombros hipertrofia intercala entre remo, dominadas y press militar, haz uno cada semana.</t>
  </si>
  <si>
    <t>Recuerda que puedes modificar los ejercicios de la rutina hasta adaptarla a tus preferencias.</t>
  </si>
  <si>
    <t>Press Banca</t>
  </si>
  <si>
    <t>Press Militar</t>
  </si>
  <si>
    <t>Sentadilla</t>
  </si>
  <si>
    <t>Peso Muerto</t>
  </si>
  <si>
    <t>Remo</t>
  </si>
  <si>
    <t>Dips</t>
  </si>
  <si>
    <t>Dominadas</t>
  </si>
  <si>
    <t>Introduce tu 1RM</t>
  </si>
  <si>
    <t>5RM estimado</t>
  </si>
  <si>
    <t>3RM estimado</t>
  </si>
  <si>
    <t>Semana 1 Fuerza:</t>
  </si>
  <si>
    <t>Semana 1 Hipertrofia:</t>
  </si>
  <si>
    <t>Semana 2 Fuerza:</t>
  </si>
  <si>
    <t>Semana 2 Hipertrofia:</t>
  </si>
  <si>
    <t>Semana 3 Fuerza:</t>
  </si>
  <si>
    <t>Semana 3 Hipertrofia:</t>
  </si>
  <si>
    <t>Semana 4 Fuerza:</t>
  </si>
  <si>
    <t>Semana 4 Hipertrofia:</t>
  </si>
  <si>
    <t>Semana 5 Fuerza:</t>
  </si>
  <si>
    <t>Semana 5 Hipertrofia:</t>
  </si>
  <si>
    <t>Semana 6 Fuerza:</t>
  </si>
  <si>
    <t>Semana 6 Hipertrofia:</t>
  </si>
  <si>
    <t>PHAT: Layne Norton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</si>
</sst>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indexed="8"/>
      <name val="Verdana"/>
    </font>
    <font>
      <sz val="12"/>
      <color indexed="8"/>
      <name val="Helvetica"/>
    </font>
    <font>
      <sz val="12"/>
      <color indexed="8"/>
      <name val="Verdana"/>
    </font>
    <font>
      <sz val="12"/>
      <color indexed="8"/>
      <name val="Verdana Bold"/>
    </font>
    <font>
      <sz val="11"/>
      <color indexed="8"/>
      <name val="Verdana"/>
    </font>
    <font>
      <b/>
      <sz val="10"/>
      <color indexed="8"/>
      <name val="Helvetica"/>
    </font>
    <font>
      <u/>
      <sz val="12"/>
      <color indexed="16"/>
      <name val="Verdana"/>
    </font>
    <font>
      <sz val="10"/>
      <color indexed="8"/>
      <name val="Verdana"/>
    </font>
    <font>
      <sz val="10"/>
      <color indexed="8"/>
      <name val="Helvetica"/>
    </font>
    <font>
      <sz val="10"/>
      <color indexed="8"/>
      <name val="Verdana Bold"/>
    </font>
    <font>
      <b/>
      <sz val="12"/>
      <color theme="0"/>
      <name val="Verdana"/>
      <family val="2"/>
    </font>
    <font>
      <b/>
      <sz val="12"/>
      <color theme="0"/>
      <name val="Verdana Bold"/>
    </font>
    <font>
      <b/>
      <sz val="36"/>
      <color rgb="FFFFFF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rgb="FF01BCB5"/>
        <bgColor indexed="64"/>
      </patternFill>
    </fill>
  </fills>
  <borders count="3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17"/>
      </bottom>
      <diagonal/>
    </border>
    <border>
      <left style="thin">
        <color indexed="8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8"/>
      </right>
      <top style="medium">
        <color indexed="17"/>
      </top>
      <bottom style="medium">
        <color indexed="8"/>
      </bottom>
      <diagonal/>
    </border>
    <border>
      <left style="thin">
        <color indexed="8"/>
      </left>
      <right style="medium">
        <color indexed="17"/>
      </right>
      <top style="thin">
        <color indexed="8"/>
      </top>
      <bottom style="thin">
        <color indexed="8"/>
      </bottom>
      <diagonal/>
    </border>
    <border>
      <left style="medium">
        <color indexed="17"/>
      </left>
      <right style="medium">
        <color indexed="17"/>
      </right>
      <top style="thin">
        <color indexed="8"/>
      </top>
      <bottom style="thin">
        <color indexed="8"/>
      </bottom>
      <diagonal/>
    </border>
    <border>
      <left style="medium">
        <color indexed="17"/>
      </left>
      <right style="thin">
        <color indexed="8"/>
      </right>
      <top style="medium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17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17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17"/>
      </left>
      <right style="medium">
        <color indexed="17"/>
      </right>
      <top style="thin">
        <color indexed="8"/>
      </top>
      <bottom style="medium">
        <color indexed="17"/>
      </bottom>
      <diagonal/>
    </border>
    <border>
      <left style="medium">
        <color indexed="17"/>
      </left>
      <right style="thin">
        <color indexed="8"/>
      </right>
      <top style="thin">
        <color indexed="8"/>
      </top>
      <bottom style="medium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9">
    <xf numFmtId="0" fontId="0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2" fillId="0" borderId="9" xfId="0" applyFont="1" applyBorder="1" applyAlignment="1">
      <alignment vertical="top" wrapText="1"/>
    </xf>
    <xf numFmtId="1" fontId="4" fillId="0" borderId="4" xfId="0" applyNumberFormat="1" applyFont="1" applyBorder="1" applyAlignment="1">
      <alignment vertical="top" wrapText="1"/>
    </xf>
    <xf numFmtId="1" fontId="2" fillId="0" borderId="3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 wrapText="1"/>
    </xf>
    <xf numFmtId="1" fontId="5" fillId="3" borderId="13" xfId="0" applyNumberFormat="1" applyFont="1" applyFill="1" applyBorder="1" applyAlignment="1">
      <alignment vertical="top" wrapText="1"/>
    </xf>
    <xf numFmtId="1" fontId="5" fillId="4" borderId="13" xfId="0" applyNumberFormat="1" applyFont="1" applyFill="1" applyBorder="1" applyAlignment="1">
      <alignment vertical="top" wrapText="1"/>
    </xf>
    <xf numFmtId="1" fontId="5" fillId="4" borderId="17" xfId="0" applyNumberFormat="1" applyFont="1" applyFill="1" applyBorder="1" applyAlignment="1">
      <alignment vertical="top" wrapText="1"/>
    </xf>
    <xf numFmtId="1" fontId="7" fillId="0" borderId="13" xfId="0" applyNumberFormat="1" applyFont="1" applyBorder="1" applyAlignment="1">
      <alignment vertical="top" wrapText="1"/>
    </xf>
    <xf numFmtId="1" fontId="8" fillId="0" borderId="13" xfId="0" applyNumberFormat="1" applyFont="1" applyBorder="1" applyAlignment="1">
      <alignment vertical="top" wrapText="1"/>
    </xf>
    <xf numFmtId="1" fontId="8" fillId="0" borderId="22" xfId="0" applyNumberFormat="1" applyFont="1" applyBorder="1" applyAlignment="1">
      <alignment vertical="top" wrapText="1"/>
    </xf>
    <xf numFmtId="1" fontId="7" fillId="5" borderId="13" xfId="0" applyNumberFormat="1" applyFont="1" applyFill="1" applyBorder="1" applyAlignment="1">
      <alignment vertical="top" wrapText="1"/>
    </xf>
    <xf numFmtId="0" fontId="9" fillId="5" borderId="23" xfId="0" applyNumberFormat="1" applyFont="1" applyFill="1" applyBorder="1" applyAlignment="1">
      <alignment vertical="top" wrapText="1"/>
    </xf>
    <xf numFmtId="0" fontId="9" fillId="5" borderId="24" xfId="0" applyNumberFormat="1" applyFont="1" applyFill="1" applyBorder="1" applyAlignment="1">
      <alignment vertical="top" wrapText="1"/>
    </xf>
    <xf numFmtId="0" fontId="9" fillId="5" borderId="25" xfId="0" applyNumberFormat="1" applyFont="1" applyFill="1" applyBorder="1" applyAlignment="1">
      <alignment vertical="top" wrapText="1"/>
    </xf>
    <xf numFmtId="1" fontId="5" fillId="4" borderId="26" xfId="0" applyNumberFormat="1" applyFont="1" applyFill="1" applyBorder="1" applyAlignment="1">
      <alignment vertical="top" wrapText="1"/>
    </xf>
    <xf numFmtId="0" fontId="9" fillId="5" borderId="27" xfId="0" applyNumberFormat="1" applyFont="1" applyFill="1" applyBorder="1" applyAlignment="1">
      <alignment vertical="top" wrapText="1"/>
    </xf>
    <xf numFmtId="0" fontId="7" fillId="6" borderId="28" xfId="0" applyNumberFormat="1" applyFont="1" applyFill="1" applyBorder="1" applyAlignment="1">
      <alignment vertical="top" wrapText="1"/>
    </xf>
    <xf numFmtId="0" fontId="7" fillId="6" borderId="29" xfId="0" applyNumberFormat="1" applyFont="1" applyFill="1" applyBorder="1" applyAlignment="1">
      <alignment vertical="top" wrapText="1"/>
    </xf>
    <xf numFmtId="0" fontId="7" fillId="6" borderId="30" xfId="0" applyNumberFormat="1" applyFont="1" applyFill="1" applyBorder="1" applyAlignment="1">
      <alignment vertical="top" wrapText="1"/>
    </xf>
    <xf numFmtId="0" fontId="7" fillId="0" borderId="31" xfId="0" applyNumberFormat="1" applyFont="1" applyBorder="1" applyAlignment="1">
      <alignment vertical="top" wrapText="1"/>
    </xf>
    <xf numFmtId="0" fontId="7" fillId="0" borderId="13" xfId="0" applyNumberFormat="1" applyFont="1" applyBorder="1" applyAlignment="1">
      <alignment vertical="top" wrapText="1"/>
    </xf>
    <xf numFmtId="0" fontId="7" fillId="0" borderId="32" xfId="0" applyNumberFormat="1" applyFont="1" applyBorder="1" applyAlignment="1">
      <alignment vertical="top" wrapText="1"/>
    </xf>
    <xf numFmtId="0" fontId="9" fillId="5" borderId="33" xfId="0" applyNumberFormat="1" applyFont="1" applyFill="1" applyBorder="1" applyAlignment="1">
      <alignment vertical="top" wrapText="1"/>
    </xf>
    <xf numFmtId="0" fontId="7" fillId="0" borderId="34" xfId="0" applyNumberFormat="1" applyFont="1" applyBorder="1" applyAlignment="1">
      <alignment vertical="top" wrapText="1"/>
    </xf>
    <xf numFmtId="0" fontId="7" fillId="0" borderId="22" xfId="0" applyNumberFormat="1" applyFont="1" applyBorder="1" applyAlignment="1">
      <alignment vertical="top" wrapText="1"/>
    </xf>
    <xf numFmtId="0" fontId="7" fillId="0" borderId="35" xfId="0" applyNumberFormat="1" applyFont="1" applyBorder="1" applyAlignment="1">
      <alignment vertical="top" wrapText="1"/>
    </xf>
    <xf numFmtId="0" fontId="7" fillId="0" borderId="36" xfId="0" applyNumberFormat="1" applyFont="1" applyBorder="1" applyAlignment="1">
      <alignment vertical="top" wrapText="1"/>
    </xf>
    <xf numFmtId="1" fontId="7" fillId="0" borderId="29" xfId="0" applyNumberFormat="1" applyFont="1" applyBorder="1" applyAlignment="1">
      <alignment vertical="top" wrapText="1"/>
    </xf>
    <xf numFmtId="1" fontId="7" fillId="0" borderId="37" xfId="0" applyNumberFormat="1" applyFont="1" applyBorder="1" applyAlignment="1">
      <alignment vertical="top" wrapText="1"/>
    </xf>
    <xf numFmtId="1" fontId="8" fillId="0" borderId="37" xfId="0" applyNumberFormat="1" applyFont="1" applyBorder="1" applyAlignment="1">
      <alignment vertical="top" wrapText="1"/>
    </xf>
    <xf numFmtId="0" fontId="9" fillId="0" borderId="13" xfId="0" applyNumberFormat="1" applyFont="1" applyBorder="1" applyAlignment="1">
      <alignment vertical="top" wrapText="1"/>
    </xf>
    <xf numFmtId="0" fontId="8" fillId="0" borderId="13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horizontal="left" vertical="top" wrapText="1"/>
    </xf>
    <xf numFmtId="1" fontId="2" fillId="0" borderId="4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left" vertical="top" wrapText="1"/>
    </xf>
    <xf numFmtId="1" fontId="3" fillId="2" borderId="8" xfId="0" applyNumberFormat="1" applyFont="1" applyFill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vertical="top" wrapText="1"/>
    </xf>
    <xf numFmtId="1" fontId="2" fillId="0" borderId="12" xfId="0" applyNumberFormat="1" applyFont="1" applyBorder="1" applyAlignment="1">
      <alignment vertical="top" wrapText="1"/>
    </xf>
    <xf numFmtId="1" fontId="6" fillId="7" borderId="14" xfId="0" applyNumberFormat="1" applyFont="1" applyFill="1" applyBorder="1" applyAlignment="1">
      <alignment horizontal="center" vertical="center" wrapText="1"/>
    </xf>
    <xf numFmtId="1" fontId="6" fillId="7" borderId="15" xfId="0" applyNumberFormat="1" applyFont="1" applyFill="1" applyBorder="1" applyAlignment="1">
      <alignment horizontal="center" vertical="center" wrapText="1"/>
    </xf>
    <xf numFmtId="1" fontId="6" fillId="7" borderId="16" xfId="0" applyNumberFormat="1" applyFont="1" applyFill="1" applyBorder="1" applyAlignment="1">
      <alignment horizontal="center" vertical="center" wrapText="1"/>
    </xf>
    <xf numFmtId="1" fontId="6" fillId="7" borderId="18" xfId="0" applyNumberFormat="1" applyFont="1" applyFill="1" applyBorder="1" applyAlignment="1">
      <alignment horizontal="center" vertical="center" wrapText="1"/>
    </xf>
    <xf numFmtId="1" fontId="6" fillId="7" borderId="19" xfId="0" applyNumberFormat="1" applyFont="1" applyFill="1" applyBorder="1" applyAlignment="1">
      <alignment horizontal="center" vertical="center" wrapText="1"/>
    </xf>
    <xf numFmtId="1" fontId="6" fillId="7" borderId="20" xfId="0" applyNumberFormat="1" applyFont="1" applyFill="1" applyBorder="1" applyAlignment="1">
      <alignment horizontal="center" vertical="center" wrapText="1"/>
    </xf>
    <xf numFmtId="1" fontId="6" fillId="7" borderId="21" xfId="0" applyNumberFormat="1" applyFont="1" applyFill="1" applyBorder="1" applyAlignment="1">
      <alignment horizontal="center" vertical="center" wrapText="1"/>
    </xf>
    <xf numFmtId="1" fontId="3" fillId="7" borderId="8" xfId="0" applyNumberFormat="1" applyFont="1" applyFill="1" applyBorder="1" applyAlignment="1">
      <alignment horizontal="left" vertical="top" wrapText="1"/>
    </xf>
    <xf numFmtId="1" fontId="2" fillId="7" borderId="7" xfId="0" applyNumberFormat="1" applyFont="1" applyFill="1" applyBorder="1" applyAlignment="1">
      <alignment horizontal="center" vertical="top" wrapText="1"/>
    </xf>
    <xf numFmtId="1" fontId="2" fillId="7" borderId="8" xfId="0" applyNumberFormat="1" applyFont="1" applyFill="1" applyBorder="1" applyAlignment="1">
      <alignment horizontal="center" vertical="top" wrapText="1"/>
    </xf>
    <xf numFmtId="0" fontId="10" fillId="7" borderId="6" xfId="0" applyNumberFormat="1" applyFont="1" applyFill="1" applyBorder="1" applyAlignment="1">
      <alignment horizontal="center" vertical="top" wrapText="1"/>
    </xf>
    <xf numFmtId="0" fontId="11" fillId="7" borderId="6" xfId="0" applyNumberFormat="1" applyFont="1" applyFill="1" applyBorder="1" applyAlignment="1">
      <alignment horizontal="left" vertical="top" wrapText="1"/>
    </xf>
    <xf numFmtId="0" fontId="12" fillId="7" borderId="18" xfId="0" applyNumberFormat="1" applyFont="1" applyFill="1" applyBorder="1" applyAlignment="1">
      <alignment horizontal="center" vertical="top" wrapText="1"/>
    </xf>
    <xf numFmtId="0" fontId="12" fillId="7" borderId="38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C000"/>
      <rgbColor rgb="FF92D050"/>
      <rgbColor rgb="FFFFFF00"/>
      <rgbColor rgb="FFBDC0BF"/>
      <rgbColor rgb="FFDBDBDB"/>
      <rgbColor rgb="FF0000FF"/>
      <rgbColor rgb="FF515151"/>
      <rgbColor rgb="FFD8D8D8"/>
      <rgbColor rgb="FFFFC071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1BC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</xdr:row>
      <xdr:rowOff>161926</xdr:rowOff>
    </xdr:from>
    <xdr:to>
      <xdr:col>5</xdr:col>
      <xdr:colOff>590551</xdr:colOff>
      <xdr:row>4</xdr:row>
      <xdr:rowOff>172916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BB9F04-5860-4FFE-A71D-47329B735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609601"/>
          <a:ext cx="2276476" cy="52534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1"/>
  <sheetViews>
    <sheetView showGridLines="0" tabSelected="1" workbookViewId="0"/>
  </sheetViews>
  <sheetFormatPr baseColWidth="10" defaultColWidth="10.59765625" defaultRowHeight="15" customHeight="1"/>
  <cols>
    <col min="1" max="256" width="10.59765625" style="1" customWidth="1"/>
  </cols>
  <sheetData>
    <row r="1" spans="1:6" ht="20.100000000000001" customHeight="1">
      <c r="A1" s="2"/>
      <c r="B1" s="67" t="s">
        <v>79</v>
      </c>
      <c r="C1" s="67"/>
      <c r="D1" s="67"/>
      <c r="E1" s="67"/>
      <c r="F1" s="67"/>
    </row>
    <row r="2" spans="1:6" ht="20.100000000000001" customHeight="1">
      <c r="A2" s="2"/>
      <c r="B2" s="67"/>
      <c r="C2" s="67"/>
      <c r="D2" s="67"/>
      <c r="E2" s="67"/>
      <c r="F2" s="67"/>
    </row>
    <row r="3" spans="1:6" ht="20.100000000000001" customHeight="1">
      <c r="A3" s="2"/>
      <c r="B3" s="67"/>
      <c r="C3" s="67"/>
      <c r="D3" s="67"/>
      <c r="E3" s="67"/>
      <c r="F3" s="67"/>
    </row>
    <row r="4" spans="1:6" ht="20.100000000000001" customHeight="1">
      <c r="A4" s="3"/>
      <c r="B4" s="67"/>
      <c r="C4" s="67"/>
      <c r="D4" s="67"/>
      <c r="E4" s="67"/>
      <c r="F4" s="67"/>
    </row>
    <row r="5" spans="1:6" ht="20.100000000000001" customHeight="1">
      <c r="A5" s="3"/>
      <c r="B5" s="67"/>
      <c r="C5" s="67"/>
      <c r="D5" s="67"/>
      <c r="E5" s="67"/>
      <c r="F5" s="67"/>
    </row>
    <row r="6" spans="1:6" ht="20.100000000000001" customHeight="1">
      <c r="A6" s="3"/>
      <c r="B6" s="68"/>
      <c r="C6" s="68"/>
      <c r="D6" s="68"/>
      <c r="E6" s="68"/>
      <c r="F6" s="68"/>
    </row>
    <row r="7" spans="1:6" ht="20.100000000000001" customHeight="1">
      <c r="A7" s="3"/>
      <c r="B7" s="3"/>
      <c r="C7" s="3"/>
      <c r="D7" s="3"/>
      <c r="E7" s="3"/>
      <c r="F7" s="3"/>
    </row>
    <row r="8" spans="1:6" ht="20.100000000000001" customHeight="1">
      <c r="A8" s="3"/>
      <c r="B8" s="3"/>
      <c r="C8" s="3"/>
      <c r="D8" s="3"/>
      <c r="E8" s="3"/>
      <c r="F8" s="3"/>
    </row>
    <row r="9" spans="1:6" ht="20.100000000000001" customHeight="1">
      <c r="A9" s="3"/>
      <c r="B9" s="3"/>
      <c r="C9" s="3"/>
      <c r="D9" s="3"/>
      <c r="E9" s="3"/>
      <c r="F9" s="3"/>
    </row>
    <row r="10" spans="1:6" ht="20.100000000000001" customHeight="1">
      <c r="A10" s="3"/>
      <c r="B10" s="3"/>
      <c r="C10" s="3"/>
      <c r="D10" s="3"/>
      <c r="E10" s="3"/>
      <c r="F10" s="3"/>
    </row>
    <row r="11" spans="1:6" ht="20.100000000000001" customHeight="1">
      <c r="A11" s="3"/>
      <c r="B11" s="3"/>
      <c r="C11" s="3"/>
      <c r="D11" s="3"/>
      <c r="E11" s="3"/>
      <c r="F11" s="3"/>
    </row>
    <row r="12" spans="1:6" ht="20.100000000000001" customHeight="1">
      <c r="A12" s="3"/>
      <c r="B12" s="3"/>
      <c r="C12" s="3"/>
      <c r="D12" s="3"/>
      <c r="E12" s="3"/>
      <c r="F12" s="3"/>
    </row>
    <row r="13" spans="1:6" ht="20.100000000000001" customHeight="1">
      <c r="A13" s="3"/>
      <c r="B13" s="3"/>
      <c r="C13" s="3"/>
      <c r="D13" s="3"/>
      <c r="E13" s="3"/>
      <c r="F13" s="3"/>
    </row>
    <row r="14" spans="1:6" ht="20.100000000000001" customHeight="1">
      <c r="A14" s="3"/>
      <c r="B14" s="3"/>
      <c r="C14" s="3"/>
      <c r="D14" s="3"/>
      <c r="E14" s="3"/>
      <c r="F14" s="3"/>
    </row>
    <row r="15" spans="1:6" ht="20.100000000000001" customHeight="1">
      <c r="A15" s="5"/>
      <c r="B15" s="5"/>
      <c r="C15" s="5"/>
      <c r="D15" s="5"/>
      <c r="E15" s="5"/>
      <c r="F15" s="3"/>
    </row>
    <row r="16" spans="1:6" ht="20.100000000000001" customHeight="1">
      <c r="A16" s="65" t="s">
        <v>1</v>
      </c>
      <c r="B16" s="63"/>
      <c r="C16" s="63"/>
      <c r="D16" s="63"/>
      <c r="E16" s="64"/>
      <c r="F16" s="6"/>
    </row>
    <row r="17" spans="1:6" ht="20.100000000000001" customHeight="1">
      <c r="A17" s="42" t="s">
        <v>2</v>
      </c>
      <c r="B17" s="43"/>
      <c r="C17" s="43"/>
      <c r="D17" s="43"/>
      <c r="E17" s="43"/>
      <c r="F17" s="3"/>
    </row>
    <row r="18" spans="1:6" ht="15" customHeight="1">
      <c r="A18" s="40" t="s">
        <v>3</v>
      </c>
      <c r="B18" s="41"/>
      <c r="C18" s="41"/>
      <c r="D18" s="41"/>
      <c r="E18" s="41"/>
      <c r="F18" s="3"/>
    </row>
    <row r="19" spans="1:6" ht="15" customHeight="1">
      <c r="A19" s="40" t="s">
        <v>4</v>
      </c>
      <c r="B19" s="41"/>
      <c r="C19" s="41"/>
      <c r="D19" s="41"/>
      <c r="E19" s="41"/>
      <c r="F19" s="41"/>
    </row>
    <row r="20" spans="1:6" ht="20.100000000000001" customHeight="1">
      <c r="A20" s="40" t="s">
        <v>5</v>
      </c>
      <c r="B20" s="41"/>
      <c r="C20" s="41"/>
      <c r="D20" s="41"/>
      <c r="E20" s="41"/>
      <c r="F20" s="3"/>
    </row>
    <row r="21" spans="1:6" ht="17.25" customHeight="1">
      <c r="A21" s="41"/>
      <c r="B21" s="41"/>
      <c r="C21" s="41"/>
      <c r="D21" s="41"/>
      <c r="E21" s="41"/>
      <c r="F21" s="3"/>
    </row>
  </sheetData>
  <mergeCells count="7">
    <mergeCell ref="A21:E21"/>
    <mergeCell ref="A20:E20"/>
    <mergeCell ref="B1:F6"/>
    <mergeCell ref="A19:F19"/>
    <mergeCell ref="A18:E18"/>
    <mergeCell ref="A17:E17"/>
    <mergeCell ref="A16:E16"/>
  </mergeCells>
  <pageMargins left="0.75" right="0.75" top="1" bottom="1" header="0.5" footer="0.5"/>
  <pageSetup orientation="portrait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1"/>
  <sheetViews>
    <sheetView showGridLines="0" workbookViewId="0">
      <selection activeCell="C45" sqref="C45"/>
    </sheetView>
  </sheetViews>
  <sheetFormatPr baseColWidth="10" defaultColWidth="10.59765625" defaultRowHeight="15" customHeight="1"/>
  <cols>
    <col min="1" max="1" width="10.59765625" style="7" customWidth="1"/>
    <col min="2" max="2" width="12.09765625" style="7" customWidth="1"/>
    <col min="3" max="4" width="10.59765625" style="7" customWidth="1"/>
    <col min="5" max="5" width="14.8984375" style="7" customWidth="1"/>
    <col min="6" max="6" width="10.3984375" style="7" customWidth="1"/>
    <col min="7" max="256" width="10.59765625" style="7" customWidth="1"/>
  </cols>
  <sheetData>
    <row r="1" spans="1:9" ht="20.100000000000001" customHeight="1">
      <c r="A1" s="5"/>
      <c r="B1" s="5"/>
      <c r="C1" s="3"/>
      <c r="D1" s="5"/>
      <c r="E1" s="5"/>
      <c r="F1" s="3"/>
      <c r="G1" s="3"/>
      <c r="H1" s="3"/>
      <c r="I1" s="3"/>
    </row>
    <row r="2" spans="1:9" ht="23.25" customHeight="1">
      <c r="A2" s="50" t="s">
        <v>6</v>
      </c>
      <c r="B2" s="51"/>
      <c r="C2" s="8"/>
      <c r="D2" s="50" t="s">
        <v>7</v>
      </c>
      <c r="E2" s="51"/>
      <c r="F2" s="6"/>
      <c r="G2" s="3"/>
      <c r="H2" s="3"/>
      <c r="I2" s="3"/>
    </row>
    <row r="3" spans="1:9" ht="15.75" customHeight="1">
      <c r="A3" s="46" t="s">
        <v>8</v>
      </c>
      <c r="B3" s="47"/>
      <c r="C3" s="3"/>
      <c r="D3" s="46" t="s">
        <v>9</v>
      </c>
      <c r="E3" s="47"/>
      <c r="F3" s="3"/>
      <c r="G3" s="3"/>
      <c r="H3" s="3"/>
      <c r="I3" s="3"/>
    </row>
    <row r="4" spans="1:9" ht="15" customHeight="1">
      <c r="A4" s="44" t="s">
        <v>10</v>
      </c>
      <c r="B4" s="45"/>
      <c r="C4" s="3"/>
      <c r="D4" s="44" t="s">
        <v>11</v>
      </c>
      <c r="E4" s="45"/>
      <c r="F4" s="3"/>
      <c r="G4" s="3"/>
      <c r="H4" s="3"/>
      <c r="I4" s="3"/>
    </row>
    <row r="5" spans="1:9" ht="15" customHeight="1">
      <c r="A5" s="44" t="s">
        <v>12</v>
      </c>
      <c r="B5" s="45"/>
      <c r="C5" s="3"/>
      <c r="D5" s="44" t="s">
        <v>13</v>
      </c>
      <c r="E5" s="45"/>
      <c r="F5" s="3"/>
      <c r="G5" s="3"/>
      <c r="H5" s="3"/>
      <c r="I5" s="3"/>
    </row>
    <row r="6" spans="1:9" ht="15" customHeight="1">
      <c r="A6" s="44" t="s">
        <v>14</v>
      </c>
      <c r="B6" s="45"/>
      <c r="C6" s="3"/>
      <c r="D6" s="44" t="s">
        <v>15</v>
      </c>
      <c r="E6" s="45"/>
      <c r="F6" s="45"/>
      <c r="G6" s="3"/>
      <c r="H6" s="3"/>
      <c r="I6" s="3"/>
    </row>
    <row r="7" spans="1:9" ht="15" customHeight="1">
      <c r="A7" s="44" t="s">
        <v>16</v>
      </c>
      <c r="B7" s="45"/>
      <c r="C7" s="9"/>
      <c r="D7" s="44" t="s">
        <v>17</v>
      </c>
      <c r="E7" s="45"/>
      <c r="F7" s="3"/>
      <c r="G7" s="3"/>
      <c r="H7" s="3"/>
      <c r="I7" s="3"/>
    </row>
    <row r="8" spans="1:9" ht="15" customHeight="1">
      <c r="A8" s="44" t="s">
        <v>18</v>
      </c>
      <c r="B8" s="45"/>
      <c r="C8" s="9"/>
      <c r="D8" s="44" t="s">
        <v>19</v>
      </c>
      <c r="E8" s="45"/>
      <c r="F8" s="45"/>
      <c r="G8" s="3"/>
      <c r="H8" s="3"/>
      <c r="I8" s="3"/>
    </row>
    <row r="9" spans="1:9" ht="15" customHeight="1">
      <c r="A9" s="44" t="s">
        <v>20</v>
      </c>
      <c r="B9" s="45"/>
      <c r="C9" s="3"/>
      <c r="D9" s="44" t="s">
        <v>21</v>
      </c>
      <c r="E9" s="45"/>
      <c r="F9" s="45"/>
      <c r="G9" s="45"/>
      <c r="H9" s="3"/>
      <c r="I9" s="3"/>
    </row>
    <row r="10" spans="1:9" ht="15" customHeight="1">
      <c r="A10" s="44" t="s">
        <v>22</v>
      </c>
      <c r="B10" s="45"/>
      <c r="C10" s="3"/>
      <c r="D10" s="49"/>
      <c r="E10" s="49"/>
      <c r="F10" s="3"/>
      <c r="G10" s="3"/>
      <c r="H10" s="3"/>
      <c r="I10" s="3"/>
    </row>
    <row r="11" spans="1:9" ht="20.100000000000001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>
      <c r="A13" s="5"/>
      <c r="B13" s="5"/>
      <c r="C13" s="3"/>
      <c r="D13" s="5"/>
      <c r="E13" s="5"/>
      <c r="F13" s="3"/>
      <c r="G13" s="5"/>
      <c r="H13" s="5"/>
      <c r="I13" s="3"/>
    </row>
    <row r="14" spans="1:9" ht="33.75" customHeight="1">
      <c r="A14" s="50" t="s">
        <v>23</v>
      </c>
      <c r="B14" s="51"/>
      <c r="C14" s="8"/>
      <c r="D14" s="50" t="s">
        <v>24</v>
      </c>
      <c r="E14" s="51"/>
      <c r="F14" s="8"/>
      <c r="G14" s="50" t="s">
        <v>25</v>
      </c>
      <c r="H14" s="51"/>
      <c r="I14" s="10"/>
    </row>
    <row r="15" spans="1:9" ht="15" customHeight="1">
      <c r="A15" s="46" t="s">
        <v>26</v>
      </c>
      <c r="B15" s="47"/>
      <c r="C15" s="45"/>
      <c r="D15" s="46" t="s">
        <v>27</v>
      </c>
      <c r="E15" s="47"/>
      <c r="F15" s="45"/>
      <c r="G15" s="46" t="s">
        <v>28</v>
      </c>
      <c r="H15" s="47"/>
      <c r="I15" s="45"/>
    </row>
    <row r="16" spans="1:9" ht="15" customHeight="1">
      <c r="A16" s="44" t="s">
        <v>29</v>
      </c>
      <c r="B16" s="45"/>
      <c r="C16" s="3"/>
      <c r="D16" s="44" t="s">
        <v>30</v>
      </c>
      <c r="E16" s="45"/>
      <c r="F16" s="3"/>
      <c r="G16" s="44" t="s">
        <v>31</v>
      </c>
      <c r="H16" s="45"/>
      <c r="I16" s="45"/>
    </row>
    <row r="17" spans="1:9" ht="15" customHeight="1">
      <c r="A17" s="44" t="s">
        <v>32</v>
      </c>
      <c r="B17" s="45"/>
      <c r="C17" s="3"/>
      <c r="D17" s="44" t="s">
        <v>33</v>
      </c>
      <c r="E17" s="45"/>
      <c r="F17" s="3"/>
      <c r="G17" s="44" t="s">
        <v>34</v>
      </c>
      <c r="H17" s="45"/>
      <c r="I17" s="45"/>
    </row>
    <row r="18" spans="1:9" ht="15" customHeight="1">
      <c r="A18" s="44" t="s">
        <v>35</v>
      </c>
      <c r="B18" s="45"/>
      <c r="C18" s="3"/>
      <c r="D18" s="44" t="s">
        <v>36</v>
      </c>
      <c r="E18" s="45"/>
      <c r="F18" s="45"/>
      <c r="G18" s="44" t="s">
        <v>37</v>
      </c>
      <c r="H18" s="45"/>
      <c r="I18" s="45"/>
    </row>
    <row r="19" spans="1:9" ht="15" customHeight="1">
      <c r="A19" s="44" t="s">
        <v>38</v>
      </c>
      <c r="B19" s="45"/>
      <c r="C19" s="3"/>
      <c r="D19" s="44" t="s">
        <v>39</v>
      </c>
      <c r="E19" s="45"/>
      <c r="F19" s="3"/>
      <c r="G19" s="44" t="s">
        <v>40</v>
      </c>
      <c r="H19" s="45"/>
      <c r="I19" s="3"/>
    </row>
    <row r="20" spans="1:9" ht="15" customHeight="1">
      <c r="A20" s="44" t="s">
        <v>41</v>
      </c>
      <c r="B20" s="45"/>
      <c r="C20" s="3"/>
      <c r="D20" s="44" t="s">
        <v>42</v>
      </c>
      <c r="E20" s="45"/>
      <c r="F20" s="3"/>
      <c r="G20" s="44" t="s">
        <v>43</v>
      </c>
      <c r="H20" s="45"/>
      <c r="I20" s="45"/>
    </row>
    <row r="21" spans="1:9" ht="15" customHeight="1">
      <c r="A21" s="48" t="s">
        <v>44</v>
      </c>
      <c r="B21" s="49"/>
      <c r="C21" s="3"/>
      <c r="D21" s="44" t="s">
        <v>45</v>
      </c>
      <c r="E21" s="45"/>
      <c r="F21" s="3"/>
      <c r="G21" s="44" t="s">
        <v>46</v>
      </c>
      <c r="H21" s="45"/>
      <c r="I21" s="45"/>
    </row>
    <row r="22" spans="1:9" ht="15" customHeight="1">
      <c r="A22" s="44" t="s">
        <v>47</v>
      </c>
      <c r="B22" s="45"/>
      <c r="C22" s="45"/>
      <c r="D22" s="44" t="s">
        <v>48</v>
      </c>
      <c r="E22" s="45"/>
      <c r="F22" s="3"/>
      <c r="G22" s="44" t="s">
        <v>49</v>
      </c>
      <c r="H22" s="45"/>
      <c r="I22" s="45"/>
    </row>
    <row r="23" spans="1:9" ht="27.75" customHeight="1">
      <c r="A23" s="3"/>
      <c r="B23" s="3"/>
      <c r="C23" s="3"/>
      <c r="D23" s="44" t="s">
        <v>50</v>
      </c>
      <c r="E23" s="45"/>
      <c r="F23" s="45"/>
      <c r="G23" s="44" t="s">
        <v>51</v>
      </c>
      <c r="H23" s="45"/>
      <c r="I23" s="45"/>
    </row>
    <row r="24" spans="1:9" ht="15" customHeight="1">
      <c r="A24" s="3"/>
      <c r="B24" s="3"/>
      <c r="C24" s="3"/>
      <c r="D24" s="3"/>
      <c r="E24" s="3"/>
      <c r="F24" s="3"/>
      <c r="G24" s="44" t="s">
        <v>52</v>
      </c>
      <c r="H24" s="45"/>
      <c r="I24" s="45"/>
    </row>
    <row r="25" spans="1:9" ht="20.100000000000001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9" ht="20.100000000000001" customHeight="1">
      <c r="A26" s="5"/>
      <c r="B26" s="5"/>
      <c r="C26" s="3"/>
      <c r="D26" s="3"/>
      <c r="E26" s="3"/>
      <c r="F26" s="3"/>
      <c r="G26" s="3"/>
      <c r="H26" s="3"/>
      <c r="I26" s="3"/>
    </row>
    <row r="27" spans="1:9" ht="15" customHeight="1">
      <c r="A27" s="66" t="s">
        <v>53</v>
      </c>
      <c r="B27" s="62"/>
      <c r="C27" s="6"/>
      <c r="D27" s="3"/>
      <c r="E27" s="3"/>
      <c r="F27" s="3"/>
      <c r="G27" s="3"/>
      <c r="H27" s="3"/>
      <c r="I27" s="3"/>
    </row>
    <row r="28" spans="1:9" ht="20.100000000000001" customHeight="1">
      <c r="A28" s="4"/>
      <c r="B28" s="4"/>
      <c r="C28" s="3"/>
      <c r="D28" s="3"/>
      <c r="E28" s="3"/>
      <c r="F28" s="3"/>
      <c r="G28" s="3"/>
      <c r="H28" s="3"/>
      <c r="I28" s="3"/>
    </row>
    <row r="29" spans="1:9" ht="15" customHeight="1">
      <c r="A29" s="44" t="s">
        <v>54</v>
      </c>
      <c r="B29" s="45"/>
      <c r="C29" s="45"/>
      <c r="D29" s="45"/>
      <c r="E29" s="45"/>
      <c r="F29" s="3"/>
      <c r="G29" s="3"/>
      <c r="H29" s="3"/>
      <c r="I29" s="3"/>
    </row>
    <row r="30" spans="1:9" ht="32.25" customHeight="1">
      <c r="A30" s="44" t="s">
        <v>55</v>
      </c>
      <c r="B30" s="45"/>
      <c r="C30" s="45"/>
      <c r="D30" s="45"/>
      <c r="E30" s="45"/>
      <c r="F30" s="3"/>
      <c r="G30" s="3"/>
      <c r="H30" s="3"/>
      <c r="I30" s="3"/>
    </row>
    <row r="31" spans="1:9" ht="30.75" customHeight="1">
      <c r="A31" s="44" t="s">
        <v>56</v>
      </c>
      <c r="B31" s="45"/>
      <c r="C31" s="45"/>
      <c r="D31" s="45"/>
      <c r="E31" s="45"/>
      <c r="F31" s="3"/>
      <c r="G31" s="3"/>
      <c r="H31" s="3"/>
      <c r="I31" s="3"/>
    </row>
  </sheetData>
  <mergeCells count="52">
    <mergeCell ref="D4:E4"/>
    <mergeCell ref="D3:E3"/>
    <mergeCell ref="D2:E2"/>
    <mergeCell ref="A16:B16"/>
    <mergeCell ref="A14:B14"/>
    <mergeCell ref="D9:G9"/>
    <mergeCell ref="D8:F8"/>
    <mergeCell ref="A7:B7"/>
    <mergeCell ref="A4:B4"/>
    <mergeCell ref="A3:B3"/>
    <mergeCell ref="A2:B2"/>
    <mergeCell ref="A5:B5"/>
    <mergeCell ref="A10:B10"/>
    <mergeCell ref="A9:B9"/>
    <mergeCell ref="A8:B8"/>
    <mergeCell ref="D6:F6"/>
    <mergeCell ref="D7:E7"/>
    <mergeCell ref="D5:E5"/>
    <mergeCell ref="D14:E14"/>
    <mergeCell ref="A22:C22"/>
    <mergeCell ref="G14:H14"/>
    <mergeCell ref="D10:E10"/>
    <mergeCell ref="A6:B6"/>
    <mergeCell ref="A15:C15"/>
    <mergeCell ref="A21:B21"/>
    <mergeCell ref="A20:B20"/>
    <mergeCell ref="A19:B19"/>
    <mergeCell ref="A17:B17"/>
    <mergeCell ref="A18:B18"/>
    <mergeCell ref="G16:I16"/>
    <mergeCell ref="G15:I15"/>
    <mergeCell ref="G19:H19"/>
    <mergeCell ref="D23:F23"/>
    <mergeCell ref="D22:E22"/>
    <mergeCell ref="D21:E21"/>
    <mergeCell ref="D18:F18"/>
    <mergeCell ref="G20:I20"/>
    <mergeCell ref="D15:F15"/>
    <mergeCell ref="D20:E20"/>
    <mergeCell ref="D19:E19"/>
    <mergeCell ref="D17:E17"/>
    <mergeCell ref="D16:E16"/>
    <mergeCell ref="G21:I21"/>
    <mergeCell ref="A31:E31"/>
    <mergeCell ref="A30:E30"/>
    <mergeCell ref="G18:I18"/>
    <mergeCell ref="G17:I17"/>
    <mergeCell ref="A29:E29"/>
    <mergeCell ref="A27:B27"/>
    <mergeCell ref="G24:I24"/>
    <mergeCell ref="G23:I23"/>
    <mergeCell ref="G22:I22"/>
  </mergeCells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26"/>
  <sheetViews>
    <sheetView showGridLines="0" workbookViewId="0">
      <selection activeCell="L7" sqref="L7"/>
    </sheetView>
  </sheetViews>
  <sheetFormatPr baseColWidth="10" defaultColWidth="9" defaultRowHeight="18" customHeight="1"/>
  <cols>
    <col min="1" max="1" width="9" style="11" customWidth="1"/>
    <col min="2" max="2" width="16.59765625" style="11" customWidth="1"/>
    <col min="3" max="256" width="9" style="11" customWidth="1"/>
  </cols>
  <sheetData>
    <row r="1" spans="1:9" ht="15" customHeight="1">
      <c r="A1" s="52" t="s">
        <v>0</v>
      </c>
      <c r="B1" s="53"/>
      <c r="C1" s="53"/>
      <c r="D1" s="53"/>
      <c r="E1" s="53"/>
      <c r="F1" s="53"/>
      <c r="G1" s="53"/>
      <c r="H1" s="53"/>
      <c r="I1" s="54"/>
    </row>
    <row r="2" spans="1:9" ht="20.45" customHeight="1">
      <c r="A2" s="12"/>
      <c r="B2" s="12"/>
      <c r="C2" s="12"/>
      <c r="D2" s="12"/>
      <c r="E2" s="12"/>
      <c r="F2" s="12"/>
      <c r="G2" s="12"/>
      <c r="H2" s="12"/>
      <c r="I2" s="12"/>
    </row>
    <row r="3" spans="1:9" ht="20.45" customHeight="1">
      <c r="A3" s="13"/>
      <c r="B3" s="55"/>
      <c r="C3" s="56"/>
      <c r="D3" s="56"/>
      <c r="E3" s="56"/>
      <c r="F3" s="56"/>
      <c r="G3" s="56"/>
      <c r="H3" s="56"/>
      <c r="I3" s="57"/>
    </row>
    <row r="4" spans="1:9" ht="20.25" customHeight="1">
      <c r="A4" s="14"/>
      <c r="B4" s="58"/>
      <c r="C4" s="58"/>
      <c r="D4" s="58"/>
      <c r="E4" s="58"/>
      <c r="F4" s="58"/>
      <c r="G4" s="58"/>
      <c r="H4" s="58"/>
      <c r="I4" s="59"/>
    </row>
    <row r="5" spans="1:9" ht="20.25" customHeight="1">
      <c r="A5" s="14"/>
      <c r="B5" s="60"/>
      <c r="C5" s="60"/>
      <c r="D5" s="60"/>
      <c r="E5" s="60"/>
      <c r="F5" s="60"/>
      <c r="G5" s="60"/>
      <c r="H5" s="60"/>
      <c r="I5" s="61"/>
    </row>
    <row r="6" spans="1:9" ht="27.95" customHeight="1">
      <c r="A6" s="13"/>
      <c r="B6" s="15"/>
      <c r="C6" s="15"/>
      <c r="D6" s="15"/>
      <c r="E6" s="16"/>
      <c r="F6" s="16"/>
      <c r="G6" s="16"/>
      <c r="H6" s="16"/>
      <c r="I6" s="16"/>
    </row>
    <row r="7" spans="1:9" ht="21.2" customHeight="1">
      <c r="A7" s="13"/>
      <c r="B7" s="16"/>
      <c r="C7" s="17"/>
      <c r="D7" s="17"/>
      <c r="E7" s="17"/>
      <c r="F7" s="17"/>
      <c r="G7" s="17"/>
      <c r="H7" s="17"/>
      <c r="I7" s="17"/>
    </row>
    <row r="8" spans="1:9" ht="26.25" customHeight="1">
      <c r="A8" s="13"/>
      <c r="B8" s="18"/>
      <c r="C8" s="19" t="s">
        <v>57</v>
      </c>
      <c r="D8" s="20" t="s">
        <v>58</v>
      </c>
      <c r="E8" s="20" t="s">
        <v>59</v>
      </c>
      <c r="F8" s="20" t="s">
        <v>60</v>
      </c>
      <c r="G8" s="20" t="s">
        <v>61</v>
      </c>
      <c r="H8" s="20" t="s">
        <v>62</v>
      </c>
      <c r="I8" s="21" t="s">
        <v>63</v>
      </c>
    </row>
    <row r="9" spans="1:9" ht="21.2" customHeight="1">
      <c r="A9" s="22"/>
      <c r="B9" s="23" t="s">
        <v>64</v>
      </c>
      <c r="C9" s="24">
        <v>100</v>
      </c>
      <c r="D9" s="25">
        <v>100</v>
      </c>
      <c r="E9" s="25">
        <v>100</v>
      </c>
      <c r="F9" s="25">
        <v>100</v>
      </c>
      <c r="G9" s="25">
        <v>100</v>
      </c>
      <c r="H9" s="25">
        <v>100</v>
      </c>
      <c r="I9" s="26">
        <v>100</v>
      </c>
    </row>
    <row r="10" spans="1:9" ht="20.25" customHeight="1">
      <c r="A10" s="22"/>
      <c r="B10" s="23" t="s">
        <v>65</v>
      </c>
      <c r="C10" s="27">
        <f t="shared" ref="C10:I10" si="0">MROUND(C9*0.86,2.5)</f>
        <v>85</v>
      </c>
      <c r="D10" s="28">
        <f t="shared" si="0"/>
        <v>85</v>
      </c>
      <c r="E10" s="28">
        <f t="shared" si="0"/>
        <v>85</v>
      </c>
      <c r="F10" s="28">
        <f t="shared" si="0"/>
        <v>85</v>
      </c>
      <c r="G10" s="28">
        <f t="shared" si="0"/>
        <v>85</v>
      </c>
      <c r="H10" s="28">
        <f t="shared" si="0"/>
        <v>85</v>
      </c>
      <c r="I10" s="29">
        <f t="shared" si="0"/>
        <v>85</v>
      </c>
    </row>
    <row r="11" spans="1:9" ht="21.2" customHeight="1">
      <c r="A11" s="22"/>
      <c r="B11" s="30" t="s">
        <v>66</v>
      </c>
      <c r="C11" s="31">
        <f t="shared" ref="C11:I11" si="1">MROUND(C9*0.9,2.5)</f>
        <v>90</v>
      </c>
      <c r="D11" s="32">
        <f t="shared" si="1"/>
        <v>90</v>
      </c>
      <c r="E11" s="32">
        <f t="shared" si="1"/>
        <v>90</v>
      </c>
      <c r="F11" s="32">
        <f t="shared" si="1"/>
        <v>90</v>
      </c>
      <c r="G11" s="32">
        <f t="shared" si="1"/>
        <v>90</v>
      </c>
      <c r="H11" s="33">
        <f t="shared" si="1"/>
        <v>90</v>
      </c>
      <c r="I11" s="34">
        <f t="shared" si="1"/>
        <v>90</v>
      </c>
    </row>
    <row r="12" spans="1:9" ht="21.2" customHeight="1">
      <c r="A12" s="13"/>
      <c r="B12" s="35"/>
      <c r="C12" s="35"/>
      <c r="D12" s="35"/>
      <c r="E12" s="35"/>
      <c r="F12" s="35"/>
      <c r="G12" s="35"/>
      <c r="H12" s="36"/>
      <c r="I12" s="37"/>
    </row>
    <row r="13" spans="1:9" ht="20.25" customHeight="1">
      <c r="A13" s="13"/>
      <c r="B13" s="15"/>
      <c r="C13" s="15"/>
      <c r="D13" s="15"/>
      <c r="E13" s="15"/>
      <c r="F13" s="15"/>
      <c r="G13" s="15"/>
      <c r="H13" s="15"/>
      <c r="I13" s="16"/>
    </row>
    <row r="14" spans="1:9" ht="20.25" customHeight="1">
      <c r="A14" s="13"/>
      <c r="B14" s="15"/>
      <c r="C14" s="15"/>
      <c r="D14" s="15"/>
      <c r="E14" s="15"/>
      <c r="F14" s="15"/>
      <c r="G14" s="15"/>
      <c r="H14" s="15"/>
      <c r="I14" s="16"/>
    </row>
    <row r="15" spans="1:9" ht="24.75" customHeight="1">
      <c r="A15" s="13"/>
      <c r="B15" s="38" t="s">
        <v>67</v>
      </c>
      <c r="C15" s="28" t="str">
        <f t="shared" ref="C15:I15" si="2">IF(C9&lt;=150,"3x5x"&amp;C10-5&amp;"kg",IF(C9&gt;150,"3x5x"&amp;C10-10&amp;"kg","error"))</f>
        <v>3x5x80kg</v>
      </c>
      <c r="D15" s="28" t="str">
        <f t="shared" si="2"/>
        <v>3x5x80kg</v>
      </c>
      <c r="E15" s="28" t="str">
        <f t="shared" si="2"/>
        <v>3x5x80kg</v>
      </c>
      <c r="F15" s="28" t="str">
        <f t="shared" si="2"/>
        <v>3x5x80kg</v>
      </c>
      <c r="G15" s="28" t="str">
        <f t="shared" si="2"/>
        <v>3x5x80kg</v>
      </c>
      <c r="H15" s="28" t="str">
        <f t="shared" si="2"/>
        <v>3x5x80kg</v>
      </c>
      <c r="I15" s="28" t="str">
        <f t="shared" si="2"/>
        <v>3x5x80kg</v>
      </c>
    </row>
    <row r="16" spans="1:9" ht="20.25" customHeight="1">
      <c r="A16" s="13"/>
      <c r="B16" s="38" t="s">
        <v>68</v>
      </c>
      <c r="C16" s="28" t="str">
        <f t="shared" ref="C16:I16" si="3">"6x3x"&amp;C11*0.7&amp;"kg"</f>
        <v>6x3x63kg</v>
      </c>
      <c r="D16" s="28" t="str">
        <f t="shared" si="3"/>
        <v>6x3x63kg</v>
      </c>
      <c r="E16" s="28" t="str">
        <f t="shared" si="3"/>
        <v>6x3x63kg</v>
      </c>
      <c r="F16" s="28" t="str">
        <f t="shared" si="3"/>
        <v>6x3x63kg</v>
      </c>
      <c r="G16" s="28" t="str">
        <f t="shared" si="3"/>
        <v>6x3x63kg</v>
      </c>
      <c r="H16" s="28" t="str">
        <f t="shared" si="3"/>
        <v>6x3x63kg</v>
      </c>
      <c r="I16" s="39" t="str">
        <f t="shared" si="3"/>
        <v>6x3x63kg</v>
      </c>
    </row>
    <row r="17" spans="1:9" ht="21" customHeight="1">
      <c r="A17" s="13"/>
      <c r="B17" s="38" t="s">
        <v>69</v>
      </c>
      <c r="C17" s="28" t="str">
        <f t="shared" ref="C17:I17" si="4">IF(C9&lt;=150,"3x5x"&amp;C10-2.5&amp;"kg",IF(C9&gt;150,"3x5x"&amp;C10-5&amp;"kg","error"))</f>
        <v>3x5x82,5kg</v>
      </c>
      <c r="D17" s="28" t="str">
        <f t="shared" si="4"/>
        <v>3x5x82,5kg</v>
      </c>
      <c r="E17" s="28" t="str">
        <f t="shared" si="4"/>
        <v>3x5x82,5kg</v>
      </c>
      <c r="F17" s="28" t="str">
        <f t="shared" si="4"/>
        <v>3x5x82,5kg</v>
      </c>
      <c r="G17" s="28" t="str">
        <f t="shared" si="4"/>
        <v>3x5x82,5kg</v>
      </c>
      <c r="H17" s="28" t="str">
        <f t="shared" si="4"/>
        <v>3x5x82,5kg</v>
      </c>
      <c r="I17" s="39" t="str">
        <f t="shared" si="4"/>
        <v>3x5x82,5kg</v>
      </c>
    </row>
    <row r="18" spans="1:9" ht="20.25" customHeight="1">
      <c r="A18" s="13"/>
      <c r="B18" s="38" t="s">
        <v>70</v>
      </c>
      <c r="C18" s="28" t="str">
        <f t="shared" ref="C18:I18" si="5">"6x3x"&amp;C11*0.72&amp;"kg"</f>
        <v>6x3x64,8kg</v>
      </c>
      <c r="D18" s="28" t="str">
        <f t="shared" si="5"/>
        <v>6x3x64,8kg</v>
      </c>
      <c r="E18" s="28" t="str">
        <f t="shared" si="5"/>
        <v>6x3x64,8kg</v>
      </c>
      <c r="F18" s="28" t="str">
        <f t="shared" si="5"/>
        <v>6x3x64,8kg</v>
      </c>
      <c r="G18" s="28" t="str">
        <f t="shared" si="5"/>
        <v>6x3x64,8kg</v>
      </c>
      <c r="H18" s="28" t="str">
        <f t="shared" si="5"/>
        <v>6x3x64,8kg</v>
      </c>
      <c r="I18" s="39" t="str">
        <f t="shared" si="5"/>
        <v>6x3x64,8kg</v>
      </c>
    </row>
    <row r="19" spans="1:9" ht="19.5" customHeight="1">
      <c r="A19" s="13"/>
      <c r="B19" s="38" t="s">
        <v>71</v>
      </c>
      <c r="C19" s="28" t="str">
        <f t="shared" ref="C19:I19" si="6">IF(C9&lt;=150,"3x5x"&amp;C10&amp;"kg",IF(C9&gt;150,"3x5x"&amp;C10&amp;"kg","error"))</f>
        <v>3x5x85kg</v>
      </c>
      <c r="D19" s="28" t="str">
        <f t="shared" si="6"/>
        <v>3x5x85kg</v>
      </c>
      <c r="E19" s="28" t="str">
        <f t="shared" si="6"/>
        <v>3x5x85kg</v>
      </c>
      <c r="F19" s="28" t="str">
        <f t="shared" si="6"/>
        <v>3x5x85kg</v>
      </c>
      <c r="G19" s="28" t="str">
        <f t="shared" si="6"/>
        <v>3x5x85kg</v>
      </c>
      <c r="H19" s="28" t="str">
        <f t="shared" si="6"/>
        <v>3x5x85kg</v>
      </c>
      <c r="I19" s="39" t="str">
        <f t="shared" si="6"/>
        <v>3x5x85kg</v>
      </c>
    </row>
    <row r="20" spans="1:9" ht="20.25" customHeight="1">
      <c r="A20" s="13"/>
      <c r="B20" s="38" t="s">
        <v>72</v>
      </c>
      <c r="C20" s="28" t="str">
        <f t="shared" ref="C20:I20" si="7">"6x3x"&amp;C11*0.74&amp;"kg"</f>
        <v>6x3x66,6kg</v>
      </c>
      <c r="D20" s="28" t="str">
        <f t="shared" si="7"/>
        <v>6x3x66,6kg</v>
      </c>
      <c r="E20" s="28" t="str">
        <f t="shared" si="7"/>
        <v>6x3x66,6kg</v>
      </c>
      <c r="F20" s="28" t="str">
        <f t="shared" si="7"/>
        <v>6x3x66,6kg</v>
      </c>
      <c r="G20" s="28" t="str">
        <f t="shared" si="7"/>
        <v>6x3x66,6kg</v>
      </c>
      <c r="H20" s="28" t="str">
        <f t="shared" si="7"/>
        <v>6x3x66,6kg</v>
      </c>
      <c r="I20" s="39" t="str">
        <f t="shared" si="7"/>
        <v>6x3x66,6kg</v>
      </c>
    </row>
    <row r="21" spans="1:9" ht="23.25" customHeight="1">
      <c r="A21" s="13"/>
      <c r="B21" s="38" t="s">
        <v>73</v>
      </c>
      <c r="C21" s="28" t="str">
        <f t="shared" ref="C21:I21" si="8">IF(C9&lt;=150,"3x3x"&amp;C11-5&amp;"kg",IF(C9&gt;150,"3x3x"&amp;C11-10&amp;"kg","error"))</f>
        <v>3x3x85kg</v>
      </c>
      <c r="D21" s="28" t="str">
        <f t="shared" si="8"/>
        <v>3x3x85kg</v>
      </c>
      <c r="E21" s="28" t="str">
        <f t="shared" si="8"/>
        <v>3x3x85kg</v>
      </c>
      <c r="F21" s="28" t="str">
        <f t="shared" si="8"/>
        <v>3x3x85kg</v>
      </c>
      <c r="G21" s="28" t="str">
        <f t="shared" si="8"/>
        <v>3x3x85kg</v>
      </c>
      <c r="H21" s="28" t="str">
        <f t="shared" si="8"/>
        <v>3x3x85kg</v>
      </c>
      <c r="I21" s="39" t="str">
        <f t="shared" si="8"/>
        <v>3x3x85kg</v>
      </c>
    </row>
    <row r="22" spans="1:9" ht="20.25" customHeight="1">
      <c r="A22" s="13"/>
      <c r="B22" s="38" t="s">
        <v>74</v>
      </c>
      <c r="C22" s="28" t="str">
        <f t="shared" ref="C22:I22" si="9">"6x3x"&amp;C11*0.76&amp;"kg"</f>
        <v>6x3x68,4kg</v>
      </c>
      <c r="D22" s="28" t="str">
        <f t="shared" si="9"/>
        <v>6x3x68,4kg</v>
      </c>
      <c r="E22" s="28" t="str">
        <f t="shared" si="9"/>
        <v>6x3x68,4kg</v>
      </c>
      <c r="F22" s="28" t="str">
        <f t="shared" si="9"/>
        <v>6x3x68,4kg</v>
      </c>
      <c r="G22" s="28" t="str">
        <f t="shared" si="9"/>
        <v>6x3x68,4kg</v>
      </c>
      <c r="H22" s="28" t="str">
        <f t="shared" si="9"/>
        <v>6x3x68,4kg</v>
      </c>
      <c r="I22" s="39" t="str">
        <f t="shared" si="9"/>
        <v>6x3x68,4kg</v>
      </c>
    </row>
    <row r="23" spans="1:9" ht="27.75" customHeight="1">
      <c r="A23" s="13"/>
      <c r="B23" s="38" t="s">
        <v>75</v>
      </c>
      <c r="C23" s="28" t="str">
        <f t="shared" ref="C23:I23" si="10">IF(C9&lt;=150,"3x3x"&amp;C11-2.5&amp;"kg",IF(C9&gt;150,"3x3x"&amp;C11-5&amp;"kg","error"))</f>
        <v>3x3x87,5kg</v>
      </c>
      <c r="D23" s="28" t="str">
        <f t="shared" si="10"/>
        <v>3x3x87,5kg</v>
      </c>
      <c r="E23" s="28" t="str">
        <f t="shared" si="10"/>
        <v>3x3x87,5kg</v>
      </c>
      <c r="F23" s="28" t="str">
        <f t="shared" si="10"/>
        <v>3x3x87,5kg</v>
      </c>
      <c r="G23" s="28" t="str">
        <f t="shared" si="10"/>
        <v>3x3x87,5kg</v>
      </c>
      <c r="H23" s="28" t="str">
        <f t="shared" si="10"/>
        <v>3x3x87,5kg</v>
      </c>
      <c r="I23" s="39" t="str">
        <f t="shared" si="10"/>
        <v>3x3x87,5kg</v>
      </c>
    </row>
    <row r="24" spans="1:9" ht="18" customHeight="1">
      <c r="A24" s="13"/>
      <c r="B24" s="38" t="s">
        <v>76</v>
      </c>
      <c r="C24" s="28" t="str">
        <f t="shared" ref="C24:I24" si="11">"6x3x"&amp;C11*0.78&amp;"kg"</f>
        <v>6x3x70,2kg</v>
      </c>
      <c r="D24" s="28" t="str">
        <f t="shared" si="11"/>
        <v>6x3x70,2kg</v>
      </c>
      <c r="E24" s="28" t="str">
        <f t="shared" si="11"/>
        <v>6x3x70,2kg</v>
      </c>
      <c r="F24" s="28" t="str">
        <f t="shared" si="11"/>
        <v>6x3x70,2kg</v>
      </c>
      <c r="G24" s="28" t="str">
        <f t="shared" si="11"/>
        <v>6x3x70,2kg</v>
      </c>
      <c r="H24" s="28" t="str">
        <f t="shared" si="11"/>
        <v>6x3x70,2kg</v>
      </c>
      <c r="I24" s="39" t="str">
        <f t="shared" si="11"/>
        <v>6x3x70,2kg</v>
      </c>
    </row>
    <row r="25" spans="1:9" ht="20.25" customHeight="1">
      <c r="A25" s="13"/>
      <c r="B25" s="38" t="s">
        <v>77</v>
      </c>
      <c r="C25" s="28" t="str">
        <f t="shared" ref="C25:I25" si="12">IF(C9&lt;=150,"3x3x"&amp;C11&amp;"kg",IF(C9&gt;150,"3x3x"&amp;C11&amp;"kg","error"))</f>
        <v>3x3x90kg</v>
      </c>
      <c r="D25" s="28" t="str">
        <f t="shared" si="12"/>
        <v>3x3x90kg</v>
      </c>
      <c r="E25" s="28" t="str">
        <f t="shared" si="12"/>
        <v>3x3x90kg</v>
      </c>
      <c r="F25" s="28" t="str">
        <f t="shared" si="12"/>
        <v>3x3x90kg</v>
      </c>
      <c r="G25" s="28" t="str">
        <f t="shared" si="12"/>
        <v>3x3x90kg</v>
      </c>
      <c r="H25" s="28" t="str">
        <f t="shared" si="12"/>
        <v>3x3x90kg</v>
      </c>
      <c r="I25" s="39" t="str">
        <f t="shared" si="12"/>
        <v>3x3x90kg</v>
      </c>
    </row>
    <row r="26" spans="1:9" ht="22.5" customHeight="1">
      <c r="A26" s="13"/>
      <c r="B26" s="38" t="s">
        <v>78</v>
      </c>
      <c r="C26" s="28" t="str">
        <f t="shared" ref="C26:I26" si="13">"6x3x"&amp;C11*0.8&amp;"kg"</f>
        <v>6x3x72kg</v>
      </c>
      <c r="D26" s="28" t="str">
        <f t="shared" si="13"/>
        <v>6x3x72kg</v>
      </c>
      <c r="E26" s="28" t="str">
        <f t="shared" si="13"/>
        <v>6x3x72kg</v>
      </c>
      <c r="F26" s="28" t="str">
        <f t="shared" si="13"/>
        <v>6x3x72kg</v>
      </c>
      <c r="G26" s="28" t="str">
        <f t="shared" si="13"/>
        <v>6x3x72kg</v>
      </c>
      <c r="H26" s="28" t="str">
        <f t="shared" si="13"/>
        <v>6x3x72kg</v>
      </c>
      <c r="I26" s="39" t="str">
        <f t="shared" si="13"/>
        <v>6x3x72kg</v>
      </c>
    </row>
  </sheetData>
  <mergeCells count="2">
    <mergeCell ref="B3:I5"/>
    <mergeCell ref="A1:I1"/>
  </mergeCells>
  <pageMargins left="0.75" right="0.75" top="1" bottom="1" header="0.5" footer="0.5"/>
  <pageSetup orientation="portrait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Rutina</vt:lpstr>
      <vt:lpstr>Progresión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 Osuna</cp:lastModifiedBy>
  <dcterms:modified xsi:type="dcterms:W3CDTF">2019-12-12T10:26:52Z</dcterms:modified>
</cp:coreProperties>
</file>